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us\Documents\2018\FL\2018\rozliczenie\zakresy wykonania na stronę\"/>
    </mc:Choice>
  </mc:AlternateContent>
  <xr:revisionPtr revIDLastSave="0" documentId="8_{2DBEB31E-C23C-4F9D-B1F8-462B4FE5D5DC}" xr6:coauthVersionLast="40" xr6:coauthVersionMax="40" xr10:uidLastSave="{00000000-0000-0000-0000-000000000000}"/>
  <bookViews>
    <workbookView xWindow="0" yWindow="0" windowWidth="21570" windowHeight="8730" xr2:uid="{00000000-000D-0000-FFFF-FFFF00000000}"/>
  </bookViews>
  <sheets>
    <sheet name="zestawienie finansowo-rzeczowe" sheetId="1" r:id="rId1"/>
    <sheet name="listy rozwijane" sheetId="2" state="hidden" r:id="rId2"/>
  </sheets>
  <definedNames>
    <definedName name="_xlnm._FilterDatabase" localSheetId="0" hidden="1">'zestawienie finansowo-rzeczowe'!$B$8:$F$20</definedName>
    <definedName name="_xlnm.Print_Titles" localSheetId="0">'zestawienie finansowo-rzeczowe'!$8:$10</definedName>
  </definedNames>
  <calcPr calcId="181029"/>
</workbook>
</file>

<file path=xl/calcChain.xml><?xml version="1.0" encoding="utf-8"?>
<calcChain xmlns="http://schemas.openxmlformats.org/spreadsheetml/2006/main">
  <c r="L19" i="1" l="1"/>
  <c r="O15" i="1" l="1"/>
  <c r="I19" i="1" l="1"/>
  <c r="I20" i="1" s="1"/>
  <c r="L14" i="1"/>
  <c r="I14" i="1"/>
  <c r="F19" i="1"/>
  <c r="F20" i="1" s="1"/>
  <c r="F14" i="1"/>
  <c r="L20" i="1" l="1"/>
  <c r="O12" i="1"/>
  <c r="N12" i="1"/>
  <c r="P12" i="1" s="1"/>
  <c r="N13" i="1"/>
  <c r="P13" i="1" s="1"/>
  <c r="N15" i="1"/>
  <c r="P15" i="1" s="1"/>
  <c r="N16" i="1"/>
  <c r="P16" i="1" s="1"/>
  <c r="N17" i="1"/>
  <c r="P17" i="1" s="1"/>
  <c r="N18" i="1"/>
  <c r="P18" i="1" s="1"/>
  <c r="M13" i="1"/>
  <c r="M15" i="1"/>
  <c r="M16" i="1"/>
  <c r="M17" i="1"/>
  <c r="M18" i="1"/>
  <c r="M12" i="1"/>
  <c r="J13" i="1"/>
  <c r="J15" i="1"/>
  <c r="J16" i="1"/>
  <c r="J17" i="1"/>
  <c r="J18" i="1"/>
  <c r="J12" i="1"/>
  <c r="G13" i="1"/>
  <c r="G15" i="1"/>
  <c r="G16" i="1"/>
  <c r="G17" i="1"/>
  <c r="G18" i="1"/>
  <c r="G12" i="1"/>
  <c r="Q15" i="1" l="1"/>
  <c r="O19" i="1"/>
  <c r="Q12" i="1"/>
  <c r="O14" i="1"/>
  <c r="Q14" i="1" s="1"/>
  <c r="O20" i="1" l="1"/>
  <c r="Q19" i="1"/>
  <c r="Q20" i="1" l="1"/>
</calcChain>
</file>

<file path=xl/sharedStrings.xml><?xml version="1.0" encoding="utf-8"?>
<sst xmlns="http://schemas.openxmlformats.org/spreadsheetml/2006/main" count="87" uniqueCount="70">
  <si>
    <t>ilość, liczba</t>
  </si>
  <si>
    <t>Nazwa działania</t>
  </si>
  <si>
    <t>Uwagi/ wyjaśnienia rozbieżnosći</t>
  </si>
  <si>
    <t>szt.</t>
  </si>
  <si>
    <t>Razem działanie 1</t>
  </si>
  <si>
    <t>Razem działanie 2</t>
  </si>
  <si>
    <t>Nr działania</t>
  </si>
  <si>
    <t>Nazwa Parku</t>
  </si>
  <si>
    <t>Kwartał</t>
  </si>
  <si>
    <t>data od</t>
  </si>
  <si>
    <t>data do</t>
  </si>
  <si>
    <t>TAK/NIE</t>
  </si>
  <si>
    <t>Babiogórski Park Narodowy</t>
  </si>
  <si>
    <t>I</t>
  </si>
  <si>
    <t>TAK</t>
  </si>
  <si>
    <t>Białowieski Park Narodowy</t>
  </si>
  <si>
    <t>II</t>
  </si>
  <si>
    <t>NIE</t>
  </si>
  <si>
    <t>Biebrzański Park Narodowy</t>
  </si>
  <si>
    <t>III</t>
  </si>
  <si>
    <t>Bieszczadzki Park Narodowy</t>
  </si>
  <si>
    <t>IV</t>
  </si>
  <si>
    <t>Drawieński Park Narodowy</t>
  </si>
  <si>
    <t>Gorczański Park Narodowy</t>
  </si>
  <si>
    <t>Kampinoski Park Narodowy</t>
  </si>
  <si>
    <t>Karkonoski Park Narodowy</t>
  </si>
  <si>
    <t>Magurski Park Narodowy</t>
  </si>
  <si>
    <t>Narwiański Park Narodowy</t>
  </si>
  <si>
    <t>Ojcowski Park Narodowy,</t>
  </si>
  <si>
    <t>Park Narodowy „Bory Tucholskie”</t>
  </si>
  <si>
    <t>Park Narodowy Gór Stołowych</t>
  </si>
  <si>
    <t>Park Narodowy „Ujście Warty”</t>
  </si>
  <si>
    <t>Pieniński Park Narodowy</t>
  </si>
  <si>
    <t>Poleski Park Narodowy</t>
  </si>
  <si>
    <t>Roztoczański Park Narodowy</t>
  </si>
  <si>
    <t>Słowiński Park Narodowy</t>
  </si>
  <si>
    <t>Świętokrzyski Park Narodowy</t>
  </si>
  <si>
    <t>Tatrzański Park Narodowy</t>
  </si>
  <si>
    <t>Wielkopolski Park Narodowy</t>
  </si>
  <si>
    <t>Wigierski Park Narodowy</t>
  </si>
  <si>
    <t>Wolinski Park Narodowy</t>
  </si>
  <si>
    <t>Nazwa Parku Narodowego</t>
  </si>
  <si>
    <t>Nr Umowy</t>
  </si>
  <si>
    <t>Okres sprawozdawczy</t>
  </si>
  <si>
    <t>kwartał</t>
  </si>
  <si>
    <t>od</t>
  </si>
  <si>
    <t>do</t>
  </si>
  <si>
    <t>Zakres planowany</t>
  </si>
  <si>
    <t>Finansowy</t>
  </si>
  <si>
    <t>Rzeczowy</t>
  </si>
  <si>
    <t>jednostki</t>
  </si>
  <si>
    <t>Zakres zrealizowany
IV kwartał</t>
  </si>
  <si>
    <t>Zakres zrealizowany
NARASTAJĄCO</t>
  </si>
  <si>
    <t>RAZEM</t>
  </si>
  <si>
    <t>Wyszczególnienie prac, dostaw, usług 
 w ramach realizacji działania</t>
  </si>
  <si>
    <t>Zestawienie rzeczowo-finansowe z realizacji umowy</t>
  </si>
  <si>
    <t>Procent realizacji zakresu rzeczowego</t>
  </si>
  <si>
    <t>Procent realizacji zakresu finansowego</t>
  </si>
  <si>
    <t>Zakres zrealizowany
I-III kwartał</t>
  </si>
  <si>
    <t>Różanecznik alpejski w Karkonoszach – badania przygotowawcze do restytucji i zabezpieczenia puli genowej gatunku.</t>
  </si>
  <si>
    <t>Badania ekologiczne</t>
  </si>
  <si>
    <t>h</t>
  </si>
  <si>
    <t>Badania genetyczne</t>
  </si>
  <si>
    <t>Nieinwazyjne badania stanu ochrony zwierząt będących przedmiotem ochrony wraz z oceną skuteczności realizacji działań ochronnych w Karkonoskim Parku Narodowym.</t>
  </si>
  <si>
    <t>Dysk zewnętrzny 5 TB</t>
  </si>
  <si>
    <t>Analizy genetyczne wraz z raportem, ETAP III , wykonanie analiz genetycznych z prób odchodów i piór cietrzewia oraz prób odchodów i włosów wilka i rysia</t>
  </si>
  <si>
    <t>próba</t>
  </si>
  <si>
    <t>Analizy poziomu hormonów stresu cietrzewia i jelenia wraz z raportem, ETAP II i ETAP III , wykonanie analiz z  odchodów (cietrzewia i jelenia)</t>
  </si>
  <si>
    <t>Analizy parazytologiczne i mikrobiologiczne wraz z raportem, ETAP II i ETAP III  wykonanie analiz parazytologicznych i mikrobiologicznych z 200 prób odchodów</t>
  </si>
  <si>
    <t>EZ.0290.1.13.2018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</si>
</sst>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#,##0.0\ &quot;zł&quot;"/>
    <numFmt numFmtId="166" formatCode="yyyy\-mm\-dd;@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>
        <bgColor theme="6" tint="0.59999389629810485"/>
      </patternFill>
    </fill>
    <fill>
      <patternFill patternType="solid">
        <fgColor theme="5" tint="0.59999389629810485"/>
        <bgColor indexed="64"/>
      </patternFill>
    </fill>
    <fill>
      <patternFill patternType="lightDown">
        <bgColor theme="5" tint="0.59999389629810485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13" fillId="7" borderId="0" applyNumberFormat="0" applyBorder="0" applyAlignment="0" applyProtection="0"/>
  </cellStyleXfs>
  <cellXfs count="129">
    <xf numFmtId="0" fontId="0" fillId="0" borderId="0" xfId="0"/>
    <xf numFmtId="0" fontId="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8" fillId="0" borderId="1" xfId="0" applyFont="1" applyBorder="1"/>
    <xf numFmtId="0" fontId="8" fillId="0" borderId="1" xfId="0" applyFont="1" applyFill="1" applyBorder="1"/>
    <xf numFmtId="0" fontId="0" fillId="0" borderId="18" xfId="0" applyFont="1" applyBorder="1" applyAlignment="1">
      <alignment horizontal="left" vertical="center" wrapText="1"/>
    </xf>
    <xf numFmtId="0" fontId="8" fillId="0" borderId="11" xfId="0" applyFont="1" applyBorder="1"/>
    <xf numFmtId="14" fontId="0" fillId="0" borderId="11" xfId="0" applyNumberFormat="1" applyBorder="1"/>
    <xf numFmtId="0" fontId="0" fillId="0" borderId="19" xfId="0" applyFont="1" applyBorder="1" applyAlignment="1">
      <alignment horizontal="left" vertical="center" wrapText="1"/>
    </xf>
    <xf numFmtId="0" fontId="8" fillId="0" borderId="8" xfId="0" applyFont="1" applyBorder="1"/>
    <xf numFmtId="14" fontId="0" fillId="0" borderId="8" xfId="0" applyNumberFormat="1" applyBorder="1"/>
    <xf numFmtId="0" fontId="8" fillId="0" borderId="9" xfId="0" applyFont="1" applyBorder="1"/>
    <xf numFmtId="14" fontId="0" fillId="0" borderId="9" xfId="0" applyNumberFormat="1" applyBorder="1"/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9" fontId="2" fillId="3" borderId="20" xfId="0" applyNumberFormat="1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2" fontId="6" fillId="3" borderId="2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6" fillId="3" borderId="15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6" fontId="11" fillId="0" borderId="20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3" borderId="23" xfId="0" applyNumberFormat="1" applyFont="1" applyFill="1" applyBorder="1" applyAlignment="1">
      <alignment horizontal="center" vertical="center"/>
    </xf>
    <xf numFmtId="9" fontId="14" fillId="3" borderId="7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vertical="center"/>
    </xf>
    <xf numFmtId="164" fontId="3" fillId="0" borderId="13" xfId="0" applyNumberFormat="1" applyFont="1" applyFill="1" applyBorder="1" applyAlignment="1">
      <alignment horizontal="right" vertical="center"/>
    </xf>
    <xf numFmtId="0" fontId="3" fillId="3" borderId="24" xfId="0" applyNumberFormat="1" applyFont="1" applyFill="1" applyBorder="1" applyAlignment="1">
      <alignment horizontal="center" vertical="center"/>
    </xf>
    <xf numFmtId="9" fontId="14" fillId="3" borderId="9" xfId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4" borderId="40" xfId="0" applyNumberFormat="1" applyFont="1" applyFill="1" applyBorder="1" applyAlignment="1">
      <alignment vertical="center" wrapText="1"/>
    </xf>
    <xf numFmtId="4" fontId="2" fillId="4" borderId="26" xfId="0" applyNumberFormat="1" applyFont="1" applyFill="1" applyBorder="1" applyAlignment="1">
      <alignment horizontal="right" vertical="center" wrapText="1"/>
    </xf>
    <xf numFmtId="164" fontId="2" fillId="2" borderId="27" xfId="0" applyNumberFormat="1" applyFont="1" applyFill="1" applyBorder="1" applyAlignment="1">
      <alignment horizontal="right" vertical="center" wrapText="1"/>
    </xf>
    <xf numFmtId="0" fontId="2" fillId="4" borderId="36" xfId="0" applyNumberFormat="1" applyFont="1" applyFill="1" applyBorder="1" applyAlignment="1">
      <alignment vertical="center" wrapText="1"/>
    </xf>
    <xf numFmtId="4" fontId="2" fillId="4" borderId="37" xfId="0" applyNumberFormat="1" applyFont="1" applyFill="1" applyBorder="1" applyAlignment="1">
      <alignment horizontal="right" vertical="center" wrapText="1"/>
    </xf>
    <xf numFmtId="164" fontId="2" fillId="2" borderId="32" xfId="0" applyNumberFormat="1" applyFont="1" applyFill="1" applyBorder="1" applyAlignment="1">
      <alignment horizontal="right" vertical="center" wrapText="1"/>
    </xf>
    <xf numFmtId="0" fontId="2" fillId="4" borderId="37" xfId="0" applyNumberFormat="1" applyFont="1" applyFill="1" applyBorder="1" applyAlignment="1">
      <alignment vertical="center" wrapText="1"/>
    </xf>
    <xf numFmtId="9" fontId="15" fillId="4" borderId="14" xfId="1" applyFont="1" applyFill="1" applyBorder="1" applyAlignment="1">
      <alignment horizontal="right" vertical="center"/>
    </xf>
    <xf numFmtId="9" fontId="15" fillId="2" borderId="14" xfId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vertical="center"/>
    </xf>
    <xf numFmtId="164" fontId="3" fillId="0" borderId="38" xfId="0" applyNumberFormat="1" applyFont="1" applyFill="1" applyBorder="1" applyAlignment="1">
      <alignment horizontal="right" vertical="center"/>
    </xf>
    <xf numFmtId="0" fontId="3" fillId="3" borderId="20" xfId="0" applyNumberFormat="1" applyFont="1" applyFill="1" applyBorder="1" applyAlignment="1">
      <alignment horizontal="center" vertical="center"/>
    </xf>
    <xf numFmtId="9" fontId="14" fillId="3" borderId="8" xfId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4" borderId="25" xfId="0" applyNumberFormat="1" applyFont="1" applyFill="1" applyBorder="1" applyAlignment="1">
      <alignment vertical="center" wrapText="1"/>
    </xf>
    <xf numFmtId="164" fontId="2" fillId="6" borderId="25" xfId="0" applyNumberFormat="1" applyFont="1" applyFill="1" applyBorder="1" applyAlignment="1">
      <alignment vertical="center" wrapText="1"/>
    </xf>
    <xf numFmtId="164" fontId="2" fillId="6" borderId="26" xfId="0" applyNumberFormat="1" applyFont="1" applyFill="1" applyBorder="1" applyAlignment="1">
      <alignment vertical="center" wrapText="1"/>
    </xf>
    <xf numFmtId="164" fontId="2" fillId="5" borderId="27" xfId="0" applyNumberFormat="1" applyFont="1" applyFill="1" applyBorder="1" applyAlignment="1">
      <alignment vertical="center" wrapText="1"/>
    </xf>
    <xf numFmtId="164" fontId="2" fillId="5" borderId="27" xfId="0" applyNumberFormat="1" applyFont="1" applyFill="1" applyBorder="1" applyAlignment="1">
      <alignment horizontal="right" vertical="center" wrapText="1"/>
    </xf>
    <xf numFmtId="9" fontId="15" fillId="6" borderId="14" xfId="1" applyFont="1" applyFill="1" applyBorder="1" applyAlignment="1">
      <alignment horizontal="right" vertical="center"/>
    </xf>
    <xf numFmtId="9" fontId="15" fillId="5" borderId="14" xfId="1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 wrapText="1"/>
    </xf>
    <xf numFmtId="164" fontId="3" fillId="3" borderId="21" xfId="0" applyNumberFormat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164" fontId="3" fillId="3" borderId="35" xfId="0" applyNumberFormat="1" applyFont="1" applyFill="1" applyBorder="1" applyAlignment="1">
      <alignment vertical="center"/>
    </xf>
    <xf numFmtId="9" fontId="14" fillId="3" borderId="12" xfId="1" applyNumberFormat="1" applyFont="1" applyFill="1" applyBorder="1" applyAlignment="1">
      <alignment horizontal="right" vertical="center"/>
    </xf>
    <xf numFmtId="9" fontId="14" fillId="3" borderId="14" xfId="1" applyNumberFormat="1" applyFont="1" applyFill="1" applyBorder="1" applyAlignment="1">
      <alignment horizontal="right" vertical="center"/>
    </xf>
    <xf numFmtId="9" fontId="14" fillId="3" borderId="39" xfId="1" applyNumberFormat="1" applyFont="1" applyFill="1" applyBorder="1" applyAlignment="1">
      <alignment horizontal="right" vertical="center"/>
    </xf>
    <xf numFmtId="9" fontId="14" fillId="3" borderId="16" xfId="1" applyNumberFormat="1" applyFont="1" applyFill="1" applyBorder="1" applyAlignment="1">
      <alignment horizontal="right" vertical="center"/>
    </xf>
    <xf numFmtId="164" fontId="3" fillId="3" borderId="33" xfId="0" applyNumberFormat="1" applyFont="1" applyFill="1" applyBorder="1" applyAlignment="1">
      <alignment horizontal="right" vertical="center"/>
    </xf>
    <xf numFmtId="164" fontId="3" fillId="3" borderId="32" xfId="0" applyNumberFormat="1" applyFont="1" applyFill="1" applyBorder="1" applyAlignment="1">
      <alignment horizontal="right" vertical="center"/>
    </xf>
    <xf numFmtId="164" fontId="3" fillId="3" borderId="31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165" fontId="3" fillId="0" borderId="33" xfId="0" applyNumberFormat="1" applyFont="1" applyFill="1" applyBorder="1" applyAlignment="1">
      <alignment horizontal="center" vertical="center"/>
    </xf>
    <xf numFmtId="165" fontId="3" fillId="0" borderId="32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left" vertical="center" wrapText="1"/>
    </xf>
    <xf numFmtId="0" fontId="2" fillId="5" borderId="26" xfId="0" applyNumberFormat="1" applyFont="1" applyFill="1" applyBorder="1" applyAlignment="1">
      <alignment horizontal="left" vertical="center" wrapText="1"/>
    </xf>
    <xf numFmtId="0" fontId="2" fillId="5" borderId="27" xfId="0" applyNumberFormat="1" applyFont="1" applyFill="1" applyBorder="1" applyAlignment="1">
      <alignment horizontal="left" vertical="center" wrapText="1"/>
    </xf>
    <xf numFmtId="49" fontId="2" fillId="3" borderId="21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166" fontId="11" fillId="0" borderId="20" xfId="0" applyNumberFormat="1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1" xfId="3" applyFont="1" applyFill="1" applyBorder="1" applyAlignment="1">
      <alignment horizontal="center" vertical="center" wrapText="1"/>
    </xf>
    <xf numFmtId="0" fontId="3" fillId="3" borderId="35" xfId="3" applyFont="1" applyFill="1" applyBorder="1" applyAlignment="1">
      <alignment horizontal="center" vertical="center" wrapText="1"/>
    </xf>
    <xf numFmtId="0" fontId="3" fillId="3" borderId="37" xfId="3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</cellXfs>
  <cellStyles count="4">
    <cellStyle name="Dobry" xfId="3" builtinId="26"/>
    <cellStyle name="Normalny" xfId="0" builtinId="0"/>
    <cellStyle name="Normalny 2" xfId="2" xr:uid="{00000000-0005-0000-0000-000002000000}"/>
    <cellStyle name="Procentowy" xfId="1" builtinId="5"/>
  </cellStyles>
  <dxfs count="0"/>
  <tableStyles count="0" defaultTableStyle="TableStyleMedium9" defaultPivotStyle="PivotStyleLight16"/>
  <colors>
    <mruColors>
      <color rgb="FFFF0066"/>
      <color rgb="FFFF99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R22"/>
  <sheetViews>
    <sheetView showGridLines="0" tabSelected="1" view="pageBreakPreview" zoomScale="70" zoomScaleNormal="70" zoomScaleSheetLayoutView="70" zoomScalePageLayoutView="90" workbookViewId="0">
      <selection activeCell="I28" sqref="I28"/>
    </sheetView>
  </sheetViews>
  <sheetFormatPr defaultColWidth="9.140625" defaultRowHeight="12.75" x14ac:dyDescent="0.2"/>
  <cols>
    <col min="1" max="1" width="12.5703125" style="5" bestFit="1" customWidth="1"/>
    <col min="2" max="2" width="45.7109375" style="4" customWidth="1"/>
    <col min="3" max="3" width="54.28515625" style="5" customWidth="1"/>
    <col min="4" max="4" width="8.7109375" style="3" customWidth="1"/>
    <col min="5" max="5" width="11.7109375" style="6" customWidth="1"/>
    <col min="6" max="6" width="17.7109375" style="5" customWidth="1"/>
    <col min="7" max="7" width="11.7109375" style="3" customWidth="1"/>
    <col min="8" max="8" width="11.7109375" style="6" customWidth="1"/>
    <col min="9" max="9" width="17.7109375" style="6" customWidth="1"/>
    <col min="10" max="10" width="11.7109375" style="3" customWidth="1"/>
    <col min="11" max="11" width="11.7109375" style="6" customWidth="1"/>
    <col min="12" max="12" width="17.7109375" style="6" customWidth="1"/>
    <col min="13" max="13" width="11.7109375" style="3" customWidth="1"/>
    <col min="14" max="14" width="11.7109375" style="6" customWidth="1"/>
    <col min="15" max="15" width="17.7109375" style="6" customWidth="1"/>
    <col min="16" max="16" width="17" style="6" customWidth="1"/>
    <col min="17" max="17" width="15.42578125" style="6" customWidth="1"/>
    <col min="18" max="18" width="17.28515625" style="5" customWidth="1"/>
    <col min="19" max="16384" width="9.140625" style="5"/>
  </cols>
  <sheetData>
    <row r="1" spans="1:18" ht="26.25" x14ac:dyDescent="0.4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19.5" customHeight="1" x14ac:dyDescent="0.2"/>
    <row r="3" spans="1:18" ht="30" customHeight="1" x14ac:dyDescent="0.2">
      <c r="B3" s="22" t="s">
        <v>41</v>
      </c>
      <c r="C3" s="91" t="s">
        <v>25</v>
      </c>
      <c r="D3" s="92"/>
      <c r="E3" s="92"/>
      <c r="F3" s="93"/>
    </row>
    <row r="4" spans="1:18" ht="30" customHeight="1" x14ac:dyDescent="0.2">
      <c r="B4" s="22" t="s">
        <v>42</v>
      </c>
      <c r="C4" s="91" t="s">
        <v>69</v>
      </c>
      <c r="D4" s="92"/>
      <c r="E4" s="92"/>
      <c r="F4" s="93"/>
    </row>
    <row r="5" spans="1:18" ht="15.75" x14ac:dyDescent="0.2">
      <c r="B5" s="114" t="s">
        <v>43</v>
      </c>
      <c r="C5" s="26" t="s">
        <v>44</v>
      </c>
      <c r="D5" s="117" t="s">
        <v>45</v>
      </c>
      <c r="E5" s="117"/>
      <c r="F5" s="23" t="s">
        <v>46</v>
      </c>
    </row>
    <row r="6" spans="1:18" ht="20.25" customHeight="1" x14ac:dyDescent="0.2">
      <c r="B6" s="115"/>
      <c r="C6" s="24" t="s">
        <v>21</v>
      </c>
      <c r="D6" s="116">
        <v>43374</v>
      </c>
      <c r="E6" s="116"/>
      <c r="F6" s="35">
        <v>43465</v>
      </c>
    </row>
    <row r="7" spans="1:18" s="2" customFormat="1" ht="16.5" thickBot="1" x14ac:dyDescent="0.2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8"/>
      <c r="Q7" s="8"/>
      <c r="R7" s="25"/>
    </row>
    <row r="8" spans="1:18" s="7" customFormat="1" ht="33" customHeight="1" thickBot="1" x14ac:dyDescent="0.25">
      <c r="A8" s="104" t="s">
        <v>6</v>
      </c>
      <c r="B8" s="105" t="s">
        <v>1</v>
      </c>
      <c r="C8" s="100" t="s">
        <v>54</v>
      </c>
      <c r="D8" s="98" t="s">
        <v>47</v>
      </c>
      <c r="E8" s="99"/>
      <c r="F8" s="100"/>
      <c r="G8" s="98" t="s">
        <v>58</v>
      </c>
      <c r="H8" s="99"/>
      <c r="I8" s="100"/>
      <c r="J8" s="98" t="s">
        <v>51</v>
      </c>
      <c r="K8" s="99"/>
      <c r="L8" s="100"/>
      <c r="M8" s="98" t="s">
        <v>52</v>
      </c>
      <c r="N8" s="99"/>
      <c r="O8" s="100"/>
      <c r="P8" s="100" t="s">
        <v>56</v>
      </c>
      <c r="Q8" s="100" t="s">
        <v>57</v>
      </c>
      <c r="R8" s="108" t="s">
        <v>2</v>
      </c>
    </row>
    <row r="9" spans="1:18" s="7" customFormat="1" ht="15.75" thickBot="1" x14ac:dyDescent="0.25">
      <c r="A9" s="104"/>
      <c r="B9" s="106"/>
      <c r="C9" s="102"/>
      <c r="D9" s="94" t="s">
        <v>49</v>
      </c>
      <c r="E9" s="95"/>
      <c r="F9" s="96" t="s">
        <v>48</v>
      </c>
      <c r="G9" s="94" t="s">
        <v>49</v>
      </c>
      <c r="H9" s="95"/>
      <c r="I9" s="96" t="s">
        <v>48</v>
      </c>
      <c r="J9" s="94" t="s">
        <v>49</v>
      </c>
      <c r="K9" s="95"/>
      <c r="L9" s="96" t="s">
        <v>48</v>
      </c>
      <c r="M9" s="94" t="s">
        <v>49</v>
      </c>
      <c r="N9" s="95"/>
      <c r="O9" s="96" t="s">
        <v>48</v>
      </c>
      <c r="P9" s="102"/>
      <c r="Q9" s="102"/>
      <c r="R9" s="109"/>
    </row>
    <row r="10" spans="1:18" s="7" customFormat="1" ht="15" customHeight="1" thickBot="1" x14ac:dyDescent="0.25">
      <c r="A10" s="104"/>
      <c r="B10" s="107"/>
      <c r="C10" s="103"/>
      <c r="D10" s="29" t="s">
        <v>50</v>
      </c>
      <c r="E10" s="27" t="s">
        <v>0</v>
      </c>
      <c r="F10" s="97"/>
      <c r="G10" s="29" t="s">
        <v>50</v>
      </c>
      <c r="H10" s="27" t="s">
        <v>0</v>
      </c>
      <c r="I10" s="97"/>
      <c r="J10" s="29" t="s">
        <v>50</v>
      </c>
      <c r="K10" s="27" t="s">
        <v>0</v>
      </c>
      <c r="L10" s="97"/>
      <c r="M10" s="29" t="s">
        <v>50</v>
      </c>
      <c r="N10" s="27" t="s">
        <v>0</v>
      </c>
      <c r="O10" s="97"/>
      <c r="P10" s="103"/>
      <c r="Q10" s="103"/>
      <c r="R10" s="110"/>
    </row>
    <row r="11" spans="1:18" s="7" customFormat="1" ht="15" customHeight="1" thickBot="1" x14ac:dyDescent="0.25">
      <c r="A11" s="30">
        <v>1</v>
      </c>
      <c r="B11" s="32">
        <v>2</v>
      </c>
      <c r="C11" s="31">
        <v>3</v>
      </c>
      <c r="D11" s="30">
        <v>5</v>
      </c>
      <c r="E11" s="32">
        <v>6</v>
      </c>
      <c r="F11" s="33">
        <v>7</v>
      </c>
      <c r="G11" s="30">
        <v>14</v>
      </c>
      <c r="H11" s="32">
        <v>15</v>
      </c>
      <c r="I11" s="33">
        <v>16</v>
      </c>
      <c r="J11" s="30">
        <v>17</v>
      </c>
      <c r="K11" s="32">
        <v>18</v>
      </c>
      <c r="L11" s="33">
        <v>19</v>
      </c>
      <c r="M11" s="30">
        <v>20</v>
      </c>
      <c r="N11" s="32">
        <v>21</v>
      </c>
      <c r="O11" s="33">
        <v>22</v>
      </c>
      <c r="P11" s="34">
        <v>23</v>
      </c>
      <c r="Q11" s="34">
        <v>24</v>
      </c>
      <c r="R11" s="28">
        <v>25</v>
      </c>
    </row>
    <row r="12" spans="1:18" s="7" customFormat="1" ht="23.25" customHeight="1" x14ac:dyDescent="0.2">
      <c r="A12" s="126">
        <v>1</v>
      </c>
      <c r="B12" s="118" t="s">
        <v>59</v>
      </c>
      <c r="C12" s="36" t="s">
        <v>60</v>
      </c>
      <c r="D12" s="37" t="s">
        <v>61</v>
      </c>
      <c r="E12" s="38">
        <v>50</v>
      </c>
      <c r="F12" s="78">
        <v>45500</v>
      </c>
      <c r="G12" s="39" t="str">
        <f>D12</f>
        <v>h</v>
      </c>
      <c r="H12" s="40"/>
      <c r="I12" s="41"/>
      <c r="J12" s="39" t="str">
        <f>D12</f>
        <v>h</v>
      </c>
      <c r="K12" s="40">
        <v>50</v>
      </c>
      <c r="L12" s="89">
        <v>45500</v>
      </c>
      <c r="M12" s="39" t="str">
        <f>D12</f>
        <v>h</v>
      </c>
      <c r="N12" s="42">
        <f t="shared" ref="N12:N18" si="0">SUM(H12,K12)</f>
        <v>50</v>
      </c>
      <c r="O12" s="85">
        <f t="shared" ref="O12" si="1">SUM(I12,L12)</f>
        <v>45500</v>
      </c>
      <c r="P12" s="43">
        <f t="shared" ref="P12:P18" si="2">(N12*100%)/E12</f>
        <v>1</v>
      </c>
      <c r="Q12" s="81">
        <f>(O12:O13*100%)/F12</f>
        <v>1</v>
      </c>
      <c r="R12" s="44"/>
    </row>
    <row r="13" spans="1:18" s="7" customFormat="1" ht="23.25" customHeight="1" thickBot="1" x14ac:dyDescent="0.25">
      <c r="A13" s="127"/>
      <c r="B13" s="119"/>
      <c r="C13" s="45" t="s">
        <v>62</v>
      </c>
      <c r="D13" s="37" t="s">
        <v>61</v>
      </c>
      <c r="E13" s="38">
        <v>360</v>
      </c>
      <c r="F13" s="79"/>
      <c r="G13" s="46" t="str">
        <f t="shared" ref="G13:G18" si="3">D13</f>
        <v>h</v>
      </c>
      <c r="H13" s="47"/>
      <c r="I13" s="48"/>
      <c r="J13" s="46" t="str">
        <f t="shared" ref="J13:J18" si="4">D13</f>
        <v>h</v>
      </c>
      <c r="K13" s="47">
        <v>360</v>
      </c>
      <c r="L13" s="90"/>
      <c r="M13" s="46" t="str">
        <f t="shared" ref="M13:M18" si="5">D13</f>
        <v>h</v>
      </c>
      <c r="N13" s="49">
        <f t="shared" si="0"/>
        <v>360</v>
      </c>
      <c r="O13" s="86"/>
      <c r="P13" s="50">
        <f t="shared" si="2"/>
        <v>1</v>
      </c>
      <c r="Q13" s="82"/>
      <c r="R13" s="51"/>
    </row>
    <row r="14" spans="1:18" s="1" customFormat="1" ht="16.5" thickBot="1" x14ac:dyDescent="0.25">
      <c r="A14" s="123" t="s">
        <v>4</v>
      </c>
      <c r="B14" s="124"/>
      <c r="C14" s="125"/>
      <c r="D14" s="52"/>
      <c r="E14" s="53"/>
      <c r="F14" s="54">
        <f>F12</f>
        <v>45500</v>
      </c>
      <c r="G14" s="55"/>
      <c r="H14" s="56"/>
      <c r="I14" s="57">
        <f>I12</f>
        <v>0</v>
      </c>
      <c r="J14" s="55"/>
      <c r="K14" s="56"/>
      <c r="L14" s="57">
        <f>L12</f>
        <v>45500</v>
      </c>
      <c r="M14" s="55"/>
      <c r="N14" s="58"/>
      <c r="O14" s="57">
        <f>O12</f>
        <v>45500</v>
      </c>
      <c r="P14" s="59"/>
      <c r="Q14" s="60">
        <f t="shared" ref="Q14" si="6">(O14*100%)/F14</f>
        <v>1</v>
      </c>
      <c r="R14" s="61"/>
    </row>
    <row r="15" spans="1:18" s="7" customFormat="1" ht="15.75" x14ac:dyDescent="0.2">
      <c r="A15" s="126">
        <v>2</v>
      </c>
      <c r="B15" s="120" t="s">
        <v>63</v>
      </c>
      <c r="C15" s="45" t="s">
        <v>64</v>
      </c>
      <c r="D15" s="37" t="s">
        <v>3</v>
      </c>
      <c r="E15" s="38">
        <v>2</v>
      </c>
      <c r="F15" s="78">
        <v>86430</v>
      </c>
      <c r="G15" s="62" t="str">
        <f t="shared" si="3"/>
        <v>szt.</v>
      </c>
      <c r="H15" s="63"/>
      <c r="I15" s="64"/>
      <c r="J15" s="62" t="str">
        <f t="shared" si="4"/>
        <v>szt.</v>
      </c>
      <c r="K15" s="63">
        <v>2</v>
      </c>
      <c r="L15" s="64">
        <v>1038</v>
      </c>
      <c r="M15" s="62" t="str">
        <f t="shared" si="5"/>
        <v>szt.</v>
      </c>
      <c r="N15" s="65">
        <f t="shared" si="0"/>
        <v>2</v>
      </c>
      <c r="O15" s="87">
        <f>SUM(I15:I18,L15:L18)</f>
        <v>86268</v>
      </c>
      <c r="P15" s="66">
        <f t="shared" si="2"/>
        <v>1</v>
      </c>
      <c r="Q15" s="83">
        <f>(O15:O18*100%)/F15</f>
        <v>0.99812565081568905</v>
      </c>
      <c r="R15" s="67"/>
    </row>
    <row r="16" spans="1:18" s="7" customFormat="1" ht="60" x14ac:dyDescent="0.2">
      <c r="A16" s="128"/>
      <c r="B16" s="121"/>
      <c r="C16" s="68" t="s">
        <v>65</v>
      </c>
      <c r="D16" s="37" t="s">
        <v>66</v>
      </c>
      <c r="E16" s="38">
        <v>120</v>
      </c>
      <c r="F16" s="80"/>
      <c r="G16" s="62" t="str">
        <f t="shared" si="3"/>
        <v>próba</v>
      </c>
      <c r="H16" s="63"/>
      <c r="I16" s="64"/>
      <c r="J16" s="62" t="str">
        <f t="shared" si="4"/>
        <v>próba</v>
      </c>
      <c r="K16" s="63">
        <v>120</v>
      </c>
      <c r="L16" s="64">
        <v>39114</v>
      </c>
      <c r="M16" s="62" t="str">
        <f t="shared" si="5"/>
        <v>próba</v>
      </c>
      <c r="N16" s="65">
        <f t="shared" si="0"/>
        <v>120</v>
      </c>
      <c r="O16" s="88"/>
      <c r="P16" s="66">
        <f t="shared" si="2"/>
        <v>1</v>
      </c>
      <c r="Q16" s="84"/>
      <c r="R16" s="67"/>
    </row>
    <row r="17" spans="1:18" s="7" customFormat="1" ht="45" x14ac:dyDescent="0.2">
      <c r="A17" s="128"/>
      <c r="B17" s="121"/>
      <c r="C17" s="68" t="s">
        <v>67</v>
      </c>
      <c r="D17" s="37" t="s">
        <v>66</v>
      </c>
      <c r="E17" s="38">
        <v>140</v>
      </c>
      <c r="F17" s="80"/>
      <c r="G17" s="62" t="str">
        <f t="shared" si="3"/>
        <v>próba</v>
      </c>
      <c r="H17" s="63"/>
      <c r="I17" s="64"/>
      <c r="J17" s="62" t="str">
        <f t="shared" si="4"/>
        <v>próba</v>
      </c>
      <c r="K17" s="63">
        <v>140</v>
      </c>
      <c r="L17" s="64">
        <v>15876</v>
      </c>
      <c r="M17" s="62" t="str">
        <f t="shared" si="5"/>
        <v>próba</v>
      </c>
      <c r="N17" s="65">
        <f t="shared" si="0"/>
        <v>140</v>
      </c>
      <c r="O17" s="88"/>
      <c r="P17" s="66">
        <f t="shared" si="2"/>
        <v>1</v>
      </c>
      <c r="Q17" s="84"/>
      <c r="R17" s="67"/>
    </row>
    <row r="18" spans="1:18" s="7" customFormat="1" ht="60.75" thickBot="1" x14ac:dyDescent="0.25">
      <c r="A18" s="127"/>
      <c r="B18" s="122"/>
      <c r="C18" s="69" t="s">
        <v>68</v>
      </c>
      <c r="D18" s="37" t="s">
        <v>66</v>
      </c>
      <c r="E18" s="38">
        <v>200</v>
      </c>
      <c r="F18" s="79"/>
      <c r="G18" s="46" t="str">
        <f t="shared" si="3"/>
        <v>próba</v>
      </c>
      <c r="H18" s="47"/>
      <c r="I18" s="48"/>
      <c r="J18" s="46" t="str">
        <f t="shared" si="4"/>
        <v>próba</v>
      </c>
      <c r="K18" s="47">
        <v>200</v>
      </c>
      <c r="L18" s="48">
        <v>30240</v>
      </c>
      <c r="M18" s="46" t="str">
        <f t="shared" si="5"/>
        <v>próba</v>
      </c>
      <c r="N18" s="49">
        <f t="shared" si="0"/>
        <v>200</v>
      </c>
      <c r="O18" s="86"/>
      <c r="P18" s="50">
        <f t="shared" si="2"/>
        <v>1</v>
      </c>
      <c r="Q18" s="82"/>
      <c r="R18" s="51"/>
    </row>
    <row r="19" spans="1:18" s="1" customFormat="1" ht="16.5" thickBot="1" x14ac:dyDescent="0.25">
      <c r="A19" s="123" t="s">
        <v>5</v>
      </c>
      <c r="B19" s="124"/>
      <c r="C19" s="125"/>
      <c r="D19" s="70"/>
      <c r="E19" s="53"/>
      <c r="F19" s="54">
        <f>F15</f>
        <v>86430</v>
      </c>
      <c r="G19" s="55"/>
      <c r="H19" s="56"/>
      <c r="I19" s="57">
        <f>I15</f>
        <v>0</v>
      </c>
      <c r="J19" s="55"/>
      <c r="K19" s="56"/>
      <c r="L19" s="57">
        <f>L15+L16+L17+L18</f>
        <v>86268</v>
      </c>
      <c r="M19" s="55"/>
      <c r="N19" s="58"/>
      <c r="O19" s="57">
        <f>O15</f>
        <v>86268</v>
      </c>
      <c r="P19" s="59"/>
      <c r="Q19" s="60">
        <f t="shared" ref="Q19" si="7">(O19*100%)/F19</f>
        <v>0.99812565081568905</v>
      </c>
      <c r="R19" s="61"/>
    </row>
    <row r="20" spans="1:18" s="1" customFormat="1" ht="16.5" thickBot="1" x14ac:dyDescent="0.25">
      <c r="A20" s="111" t="s">
        <v>53</v>
      </c>
      <c r="B20" s="112"/>
      <c r="C20" s="113"/>
      <c r="D20" s="71"/>
      <c r="E20" s="72"/>
      <c r="F20" s="73">
        <f>SUM(F19,F14)</f>
        <v>131930</v>
      </c>
      <c r="G20" s="71"/>
      <c r="H20" s="72"/>
      <c r="I20" s="74">
        <f>SUM(I19,I14)</f>
        <v>0</v>
      </c>
      <c r="J20" s="71"/>
      <c r="K20" s="72"/>
      <c r="L20" s="74">
        <f>SUM(L19,L14)</f>
        <v>131768</v>
      </c>
      <c r="M20" s="71"/>
      <c r="N20" s="72"/>
      <c r="O20" s="73">
        <f>SUM(O19,O14)</f>
        <v>131768</v>
      </c>
      <c r="P20" s="75"/>
      <c r="Q20" s="76">
        <f>(O20*100%)/F20</f>
        <v>0.99877207610096264</v>
      </c>
      <c r="R20" s="77"/>
    </row>
    <row r="21" spans="1:18" ht="30" customHeight="1" x14ac:dyDescent="0.2">
      <c r="B21" s="5"/>
    </row>
    <row r="22" spans="1:18" x14ac:dyDescent="0.2">
      <c r="B22" s="5"/>
    </row>
  </sheetData>
  <sheetProtection algorithmName="SHA-512" hashValue="79KL368GjOrFH1DwsTQbMD0iQ7sc3nMIEN0oNghiCQVyuU+1iCSMQiSdexkQvBtK7gX2yqJn7hCDDWT+qg+PNg==" saltValue="6UlMfD6vwnGR3ytED8gC+Q==" spinCount="100000" sheet="1" objects="1" scenarios="1"/>
  <mergeCells count="38">
    <mergeCell ref="A20:C20"/>
    <mergeCell ref="B5:B6"/>
    <mergeCell ref="D6:E6"/>
    <mergeCell ref="D5:E5"/>
    <mergeCell ref="B12:B13"/>
    <mergeCell ref="B15:B18"/>
    <mergeCell ref="A14:C14"/>
    <mergeCell ref="A12:A13"/>
    <mergeCell ref="A15:A18"/>
    <mergeCell ref="A19:C19"/>
    <mergeCell ref="A1:R1"/>
    <mergeCell ref="P8:P10"/>
    <mergeCell ref="A8:A10"/>
    <mergeCell ref="B8:B10"/>
    <mergeCell ref="C8:C10"/>
    <mergeCell ref="D8:F8"/>
    <mergeCell ref="D9:E9"/>
    <mergeCell ref="J8:L8"/>
    <mergeCell ref="M8:O8"/>
    <mergeCell ref="R8:R10"/>
    <mergeCell ref="F9:F10"/>
    <mergeCell ref="O9:O10"/>
    <mergeCell ref="L9:L10"/>
    <mergeCell ref="M9:N9"/>
    <mergeCell ref="Q8:Q10"/>
    <mergeCell ref="C3:F3"/>
    <mergeCell ref="C4:F4"/>
    <mergeCell ref="G9:H9"/>
    <mergeCell ref="I9:I10"/>
    <mergeCell ref="J9:K9"/>
    <mergeCell ref="G8:I8"/>
    <mergeCell ref="F12:F13"/>
    <mergeCell ref="F15:F18"/>
    <mergeCell ref="Q12:Q13"/>
    <mergeCell ref="Q15:Q18"/>
    <mergeCell ref="O12:O13"/>
    <mergeCell ref="O15:O18"/>
    <mergeCell ref="L12:L13"/>
  </mergeCells>
  <conditionalFormatting sqref="P12:P13 P15:P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{7861DEC7-3E3B-4049-A8C0-88A041B03DE1}</x14:id>
        </ext>
      </extLst>
    </cfRule>
  </conditionalFormatting>
  <conditionalFormatting sqref="Q12:Q13 Q15:Q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{FFB8E6BF-EA08-42C8-A358-42A130D0CF86}</x14:id>
        </ext>
      </extLst>
    </cfRule>
  </conditionalFormatting>
  <conditionalFormatting sqref="Q19:Q20 Q1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{DBBA6A0D-C697-4692-B6D5-8A79F1632A18}</x14:id>
        </ext>
      </extLst>
    </cfRule>
  </conditionalFormatting>
  <dataValidations count="1">
    <dataValidation allowBlank="1" showInputMessage="1" showErrorMessage="1" promptTitle="UWAGA!" prompt="Format daty_x000a_rrrr-mm-dd" sqref="D6:F6" xr:uid="{00000000-0002-0000-0000-000000000000}"/>
  </dataValidations>
  <printOptions horizontalCentered="1"/>
  <pageMargins left="0.25" right="0.25" top="0.75" bottom="0.75" header="0.3" footer="0.3"/>
  <pageSetup paperSize="9" scale="44" fitToHeight="0" orientation="landscape" r:id="rId1"/>
  <headerFooter alignWithMargins="0">
    <oddHeader>&amp;RZałącznik nr 4 do umowy nr ....</oddHeader>
    <oddFooter xml:space="preserve">&amp;LZestawił i data
&amp;C
Podpis Głównego Księgowego
Strona &amp;P z &amp;N&amp;RPodpis Dyrektora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61DEC7-3E3B-4049-A8C0-88A041B03DE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P12:P13 P15:P18</xm:sqref>
        </x14:conditionalFormatting>
        <x14:conditionalFormatting xmlns:xm="http://schemas.microsoft.com/office/excel/2006/main">
          <x14:cfRule type="dataBar" id="{FFB8E6BF-EA08-42C8-A358-42A130D0CF8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Q12:Q13 Q15:Q18</xm:sqref>
        </x14:conditionalFormatting>
        <x14:conditionalFormatting xmlns:xm="http://schemas.microsoft.com/office/excel/2006/main">
          <x14:cfRule type="dataBar" id="{DBBA6A0D-C697-4692-B6D5-8A79F1632A1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Q19:Q20 Q14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'listy rozwijane'!$A$2:$A$24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F22" sqref="F22"/>
    </sheetView>
  </sheetViews>
  <sheetFormatPr defaultRowHeight="12.75" x14ac:dyDescent="0.2"/>
  <cols>
    <col min="1" max="1" width="29.140625" bestFit="1" customWidth="1"/>
    <col min="3" max="4" width="10.140625" bestFit="1" customWidth="1"/>
  </cols>
  <sheetData>
    <row r="1" spans="1:5" ht="13.5" thickBot="1" x14ac:dyDescent="0.25">
      <c r="A1" s="9" t="s">
        <v>7</v>
      </c>
      <c r="B1" s="10" t="s">
        <v>8</v>
      </c>
      <c r="C1" s="10" t="s">
        <v>9</v>
      </c>
      <c r="D1" s="10" t="s">
        <v>10</v>
      </c>
      <c r="E1" s="11" t="s">
        <v>11</v>
      </c>
    </row>
    <row r="2" spans="1:5" x14ac:dyDescent="0.2">
      <c r="A2" s="12" t="s">
        <v>12</v>
      </c>
      <c r="B2" s="13" t="s">
        <v>13</v>
      </c>
      <c r="C2" s="14">
        <v>42736</v>
      </c>
      <c r="D2" s="14">
        <v>42825</v>
      </c>
      <c r="E2" s="13" t="s">
        <v>14</v>
      </c>
    </row>
    <row r="3" spans="1:5" ht="13.5" thickBot="1" x14ac:dyDescent="0.25">
      <c r="A3" s="15" t="s">
        <v>15</v>
      </c>
      <c r="B3" s="16" t="s">
        <v>16</v>
      </c>
      <c r="C3" s="17">
        <v>42826</v>
      </c>
      <c r="D3" s="17">
        <v>42916</v>
      </c>
      <c r="E3" s="18" t="s">
        <v>17</v>
      </c>
    </row>
    <row r="4" spans="1:5" x14ac:dyDescent="0.2">
      <c r="A4" s="15" t="s">
        <v>18</v>
      </c>
      <c r="B4" s="16" t="s">
        <v>19</v>
      </c>
      <c r="C4" s="17">
        <v>42917</v>
      </c>
      <c r="D4" s="17">
        <v>43008</v>
      </c>
    </row>
    <row r="5" spans="1:5" ht="13.5" thickBot="1" x14ac:dyDescent="0.25">
      <c r="A5" s="15" t="s">
        <v>20</v>
      </c>
      <c r="B5" s="18" t="s">
        <v>21</v>
      </c>
      <c r="C5" s="19">
        <v>43009</v>
      </c>
      <c r="D5" s="19">
        <v>43084</v>
      </c>
    </row>
    <row r="6" spans="1:5" x14ac:dyDescent="0.2">
      <c r="A6" s="20" t="s">
        <v>22</v>
      </c>
    </row>
    <row r="7" spans="1:5" x14ac:dyDescent="0.2">
      <c r="A7" s="20" t="s">
        <v>23</v>
      </c>
    </row>
    <row r="8" spans="1:5" x14ac:dyDescent="0.2">
      <c r="A8" s="20" t="s">
        <v>24</v>
      </c>
    </row>
    <row r="9" spans="1:5" x14ac:dyDescent="0.2">
      <c r="A9" s="20" t="s">
        <v>25</v>
      </c>
    </row>
    <row r="10" spans="1:5" x14ac:dyDescent="0.2">
      <c r="A10" s="20" t="s">
        <v>26</v>
      </c>
    </row>
    <row r="11" spans="1:5" x14ac:dyDescent="0.2">
      <c r="A11" s="20" t="s">
        <v>27</v>
      </c>
    </row>
    <row r="12" spans="1:5" x14ac:dyDescent="0.2">
      <c r="A12" s="20" t="s">
        <v>28</v>
      </c>
    </row>
    <row r="13" spans="1:5" x14ac:dyDescent="0.2">
      <c r="A13" s="20" t="s">
        <v>29</v>
      </c>
    </row>
    <row r="14" spans="1:5" x14ac:dyDescent="0.2">
      <c r="A14" s="20" t="s">
        <v>30</v>
      </c>
    </row>
    <row r="15" spans="1:5" x14ac:dyDescent="0.2">
      <c r="A15" s="20" t="s">
        <v>31</v>
      </c>
    </row>
    <row r="16" spans="1:5" x14ac:dyDescent="0.2">
      <c r="A16" s="20" t="s">
        <v>32</v>
      </c>
    </row>
    <row r="17" spans="1:1" x14ac:dyDescent="0.2">
      <c r="A17" s="20" t="s">
        <v>33</v>
      </c>
    </row>
    <row r="18" spans="1:1" x14ac:dyDescent="0.2">
      <c r="A18" s="20" t="s">
        <v>34</v>
      </c>
    </row>
    <row r="19" spans="1:1" x14ac:dyDescent="0.2">
      <c r="A19" s="20" t="s">
        <v>35</v>
      </c>
    </row>
    <row r="20" spans="1:1" x14ac:dyDescent="0.2">
      <c r="A20" s="20" t="s">
        <v>36</v>
      </c>
    </row>
    <row r="21" spans="1:1" x14ac:dyDescent="0.2">
      <c r="A21" s="20" t="s">
        <v>37</v>
      </c>
    </row>
    <row r="22" spans="1:1" x14ac:dyDescent="0.2">
      <c r="A22" s="20" t="s">
        <v>38</v>
      </c>
    </row>
    <row r="23" spans="1:1" x14ac:dyDescent="0.2">
      <c r="A23" s="20" t="s">
        <v>39</v>
      </c>
    </row>
    <row r="24" spans="1:1" ht="13.5" thickBot="1" x14ac:dyDescent="0.25">
      <c r="A24" s="2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zestawienie finansowo-rzeczowe</vt:lpstr>
      <vt:lpstr>listy rozwijane</vt:lpstr>
      <vt:lpstr>'zestawienie finansowo-rzeczowe'!Tytuły_wydruku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Osińska</dc:creator>
  <cp:lastModifiedBy>Dariusz Kuś</cp:lastModifiedBy>
  <cp:lastPrinted>2018-12-18T07:36:23Z</cp:lastPrinted>
  <dcterms:created xsi:type="dcterms:W3CDTF">2013-04-29T18:37:56Z</dcterms:created>
  <dcterms:modified xsi:type="dcterms:W3CDTF">2018-12-31T10:23:17Z</dcterms:modified>
</cp:coreProperties>
</file>